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hidePivotFieldList="1" defaultThemeVersion="124226"/>
  <bookViews>
    <workbookView xWindow="480" yWindow="375" windowWidth="14880" windowHeight="8355" activeTab="2"/>
  </bookViews>
  <sheets>
    <sheet name="Prices of profiles" sheetId="6" r:id="rId1"/>
    <sheet name="Price for meetings" sheetId="8" r:id="rId2"/>
    <sheet name="Financial offer Europass" sheetId="7" r:id="rId3"/>
  </sheets>
  <definedNames>
    <definedName name="_xlnm.Print_Area" localSheetId="2">'Financial offer Europass'!$A$1:$I$59</definedName>
  </definedNames>
  <calcPr calcId="145621"/>
</workbook>
</file>

<file path=xl/calcChain.xml><?xml version="1.0" encoding="utf-8"?>
<calcChain xmlns="http://schemas.openxmlformats.org/spreadsheetml/2006/main">
  <c r="G16" i="7" l="1"/>
  <c r="F16" i="7"/>
  <c r="H13" i="7" l="1"/>
  <c r="E16" i="7"/>
  <c r="D16" i="7"/>
  <c r="C16" i="7"/>
  <c r="C54" i="7" l="1"/>
  <c r="D54" i="7"/>
  <c r="E54" i="7"/>
  <c r="F54" i="7"/>
  <c r="G45" i="7"/>
  <c r="F45" i="7"/>
  <c r="G54" i="7"/>
  <c r="H51" i="7"/>
  <c r="H45" i="7"/>
  <c r="H35" i="7"/>
  <c r="H26" i="7"/>
  <c r="H16" i="7"/>
  <c r="G5" i="8" l="1"/>
  <c r="E5" i="8"/>
  <c r="I43" i="7" l="1"/>
  <c r="H43" i="7"/>
  <c r="I42" i="7"/>
  <c r="H42" i="7"/>
  <c r="I33" i="7"/>
  <c r="H33" i="7"/>
  <c r="I32" i="7"/>
  <c r="H32" i="7"/>
  <c r="I24" i="7"/>
  <c r="H24" i="7"/>
  <c r="I23" i="7"/>
  <c r="H23" i="7"/>
  <c r="I11" i="7"/>
  <c r="H11" i="7"/>
  <c r="H12" i="7"/>
  <c r="G35" i="7"/>
  <c r="G26" i="7"/>
  <c r="I10" i="7"/>
  <c r="C26" i="7" l="1"/>
  <c r="E13" i="7"/>
  <c r="I25" i="7" l="1"/>
  <c r="I34" i="7" s="1"/>
  <c r="I44" i="7" s="1"/>
  <c r="F35" i="7" l="1"/>
  <c r="D35" i="7"/>
  <c r="C35" i="7"/>
  <c r="E31" i="7"/>
  <c r="I31" i="7" s="1"/>
  <c r="I35" i="7" s="1"/>
  <c r="D45" i="7"/>
  <c r="C45" i="7"/>
  <c r="E41" i="7"/>
  <c r="E45" i="7" s="1"/>
  <c r="F26" i="7"/>
  <c r="D26" i="7"/>
  <c r="E22" i="7"/>
  <c r="H22" i="7" s="1"/>
  <c r="I13" i="7"/>
  <c r="H9" i="7"/>
  <c r="I9" i="7"/>
  <c r="I12" i="7"/>
  <c r="E35" i="7" l="1"/>
  <c r="H31" i="7"/>
  <c r="I41" i="7"/>
  <c r="I45" i="7" s="1"/>
  <c r="H41" i="7"/>
  <c r="E26" i="7"/>
  <c r="I22" i="7"/>
  <c r="I26" i="7" s="1"/>
  <c r="I51" i="7"/>
  <c r="E6" i="8"/>
  <c r="H54" i="7"/>
  <c r="H10" i="7"/>
  <c r="H5" i="8"/>
  <c r="H6" i="8" s="1"/>
  <c r="I49" i="7" s="1"/>
  <c r="G6" i="8"/>
  <c r="I8" i="7" l="1"/>
  <c r="I16" i="7" s="1"/>
  <c r="I52" i="7"/>
  <c r="H8" i="7"/>
  <c r="I55" i="7" l="1"/>
</calcChain>
</file>

<file path=xl/sharedStrings.xml><?xml version="1.0" encoding="utf-8"?>
<sst xmlns="http://schemas.openxmlformats.org/spreadsheetml/2006/main" count="113" uniqueCount="61">
  <si>
    <t>Travel expenses per meeting</t>
  </si>
  <si>
    <t>TOTAL</t>
  </si>
  <si>
    <t xml:space="preserve">Accommodation costs per day </t>
  </si>
  <si>
    <t> Description of profile</t>
  </si>
  <si>
    <t>Short name</t>
  </si>
  <si>
    <t>PM</t>
  </si>
  <si>
    <t>SE</t>
  </si>
  <si>
    <t>Title of work package</t>
  </si>
  <si>
    <t xml:space="preserve">Meetings </t>
  </si>
  <si>
    <r>
      <t xml:space="preserve">TOTAL </t>
    </r>
    <r>
      <rPr>
        <sz val="10"/>
        <rFont val="Arial"/>
        <family val="2"/>
      </rPr>
      <t>for 4 years</t>
    </r>
  </si>
  <si>
    <t>I</t>
  </si>
  <si>
    <t>II</t>
  </si>
  <si>
    <t>SUBTOTALS (person-days)</t>
  </si>
  <si>
    <t>WD</t>
  </si>
  <si>
    <t xml:space="preserve">Notes: </t>
  </si>
  <si>
    <t xml:space="preserve">_Please note that travel time will not be reimbursed or paid. </t>
  </si>
  <si>
    <t xml:space="preserve">Prices for profiles </t>
  </si>
  <si>
    <t>Price for person-days</t>
  </si>
  <si>
    <t>Price for meeting expenses</t>
  </si>
  <si>
    <t>Meetings costs over 4 years - Estimated</t>
  </si>
  <si>
    <t>Meeting expenses</t>
  </si>
  <si>
    <t>Person-days for participation in meetings</t>
  </si>
  <si>
    <t>Number of person days (per profile) (*)</t>
  </si>
  <si>
    <t>Price per
person-day (in €)</t>
  </si>
  <si>
    <t>Web developer (J2EE, Drupal, front-end)</t>
  </si>
  <si>
    <t>Senior expert (includes: Senior web developer (J2EE, Drupal); Senior Analyst &amp; engineer; Senior User experience designer, Test Engineer)</t>
  </si>
  <si>
    <t>Project &amp; Quality manager</t>
  </si>
  <si>
    <t xml:space="preserve">Total </t>
  </si>
  <si>
    <t>Continuous improvement, design and development</t>
  </si>
  <si>
    <r>
      <t xml:space="preserve">Financial offer - </t>
    </r>
    <r>
      <rPr>
        <b/>
        <u/>
        <sz val="15"/>
        <color indexed="17"/>
        <rFont val="Arial"/>
        <family val="2"/>
      </rPr>
      <t>Please fill-in the Green cells</t>
    </r>
  </si>
  <si>
    <t xml:space="preserve">Total price
(€) </t>
  </si>
  <si>
    <t xml:space="preserve">_To obtain the total price:
(1) Enter the prices in the sheet "Prices of profiles" and "Price for meetings"
(2) Fill-in the Green cells in the current sheet: number of person/days and Fixed Fee for Cloud Hosting and Service Desk
(3) The total price for each row should be displayed automatically. It is obtained by adding the costs of all profiles (for each profile: number of person-days multiplied by the price of profile). It is your responsibility to verify that the figures are calculated correctly. </t>
  </si>
  <si>
    <t>1st year</t>
  </si>
  <si>
    <t>2nd year</t>
  </si>
  <si>
    <t>3rd year</t>
  </si>
  <si>
    <t>4th year</t>
  </si>
  <si>
    <t>FINANCIAL OFFER (euros)</t>
  </si>
  <si>
    <t>Fixed fee for Cloud Hosting and Service guarantee (See 2.5.2-4a)</t>
  </si>
  <si>
    <t>Migration of Europass website to Drupal (2.5.1 and award criterion 1)</t>
  </si>
  <si>
    <t>Implementation of new technical architecture for EWA Editor (2.5.3 and award criterion 3)</t>
  </si>
  <si>
    <t>HD</t>
  </si>
  <si>
    <t>a.</t>
  </si>
  <si>
    <t>b.</t>
  </si>
  <si>
    <t>c.</t>
  </si>
  <si>
    <t>d.</t>
  </si>
  <si>
    <t>e.</t>
  </si>
  <si>
    <t>Service Desk</t>
  </si>
  <si>
    <t>Migration of all Europass services to the Cloud; take-over effort (including 1 work month of a senior analyst in Cedefop premises); set-up of Service Management; set-up all measures necessary for establishing the SLA (2.5.2 1-2-3-4 and award criterion 2)</t>
  </si>
  <si>
    <t>Overall, lump-sum cost (including travel, accommodation and daily allowance expenses) for 1 work month of a senior analyst in Cedefop premises</t>
  </si>
  <si>
    <t>_The work-days of the profiles participating at each meeting will be paid according to the price of each profile.</t>
  </si>
  <si>
    <t>_Accommodation costs are all inclusive and cover all daily expenses. This column will be used during the contract life to charge meeting costs depending on the actual number of days of the meeting.</t>
  </si>
  <si>
    <t>_ For the purposes of the evaluation, it is considered that 2 persons will participate in the Cedefop meetings (one PM and one SE).</t>
  </si>
  <si>
    <r>
      <t>Meetings for 4 years</t>
    </r>
    <r>
      <rPr>
        <sz val="12"/>
        <rFont val="Arial"/>
        <family val="2"/>
      </rPr>
      <t xml:space="preserve"> (see also sheet "Price for meetings" - estimated at about 20 (over 4 years)</t>
    </r>
  </si>
  <si>
    <t>20 x (PM + SE)</t>
  </si>
  <si>
    <t>(6 x (I+II)) + (7 x (I+2II))</t>
  </si>
  <si>
    <t>6 meetings of 1 working day + 7 meetings of 2 working days in Cedefop</t>
  </si>
  <si>
    <t>Onsite product manager</t>
  </si>
  <si>
    <t>PD</t>
  </si>
  <si>
    <r>
      <t xml:space="preserve">(*) </t>
    </r>
    <r>
      <rPr>
        <b/>
        <sz val="10"/>
        <rFont val="Arial"/>
        <family val="2"/>
      </rPr>
      <t>WD</t>
    </r>
    <r>
      <rPr>
        <sz val="10"/>
        <rFont val="Arial"/>
        <family val="2"/>
      </rPr>
      <t xml:space="preserve">: Web developer; </t>
    </r>
    <r>
      <rPr>
        <b/>
        <sz val="10"/>
        <rFont val="Arial"/>
        <family val="2"/>
      </rPr>
      <t>SE</t>
    </r>
    <r>
      <rPr>
        <sz val="10"/>
        <rFont val="Arial"/>
        <family val="2"/>
      </rPr>
      <t>: Senior web developer, senior analyst &amp; engineer; Senior User experience designer; Test engineer;</t>
    </r>
    <r>
      <rPr>
        <b/>
        <sz val="10"/>
        <rFont val="Arial"/>
        <family val="2"/>
      </rPr>
      <t xml:space="preserve"> PM</t>
    </r>
    <r>
      <rPr>
        <sz val="10"/>
        <rFont val="Arial"/>
        <family val="2"/>
      </rPr>
      <t xml:space="preserve">: Project and Quality manager; </t>
    </r>
    <r>
      <rPr>
        <b/>
        <sz val="10"/>
        <rFont val="Arial"/>
        <family val="2"/>
        <charset val="161"/>
      </rPr>
      <t>PD</t>
    </r>
    <r>
      <rPr>
        <sz val="10"/>
        <rFont val="Arial"/>
        <family val="2"/>
      </rPr>
      <t xml:space="preserve">: Product Manager, </t>
    </r>
    <r>
      <rPr>
        <b/>
        <sz val="10"/>
        <rFont val="Arial"/>
        <family val="2"/>
        <charset val="161"/>
      </rPr>
      <t>HD</t>
    </r>
    <r>
      <rPr>
        <sz val="10"/>
        <rFont val="Arial"/>
        <family val="2"/>
      </rPr>
      <t>: Service desk</t>
    </r>
  </si>
  <si>
    <t>Yearly effort for on-site Product Manager (profile: PD)</t>
  </si>
  <si>
    <t>Yearly effort for service desk (profile: HD)</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</si>
</sst>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 &quot;€&quot;"/>
  </numFmts>
  <fonts count="20" x14ac:knownFonts="1">
    <font>
      <sz val="10"/>
      <name val="Arial"/>
    </font>
    <font>
      <b/>
      <sz val="10"/>
      <name val="Arial"/>
      <family val="2"/>
    </font>
    <font>
      <sz val="8"/>
      <name val="Arial"/>
      <family val="2"/>
    </font>
    <font>
      <sz val="11"/>
      <name val="Times New Roman"/>
      <family val="1"/>
      <charset val="161"/>
    </font>
    <font>
      <b/>
      <sz val="11"/>
      <name val="Times New Roman"/>
      <family val="1"/>
      <charset val="161"/>
    </font>
    <font>
      <sz val="11"/>
      <name val="Times New Roman"/>
      <family val="1"/>
    </font>
    <font>
      <b/>
      <sz val="11"/>
      <name val="Times New Roman"/>
      <family val="1"/>
    </font>
    <font>
      <b/>
      <sz val="15"/>
      <name val="Arial"/>
      <family val="2"/>
    </font>
    <font>
      <sz val="10"/>
      <name val="Arial"/>
      <family val="2"/>
    </font>
    <font>
      <b/>
      <sz val="12"/>
      <name val="Arial"/>
      <family val="2"/>
    </font>
    <font>
      <sz val="11"/>
      <color indexed="8"/>
      <name val="Calibri"/>
      <family val="2"/>
      <charset val="161"/>
    </font>
    <font>
      <sz val="10"/>
      <name val="Arial"/>
      <family val="2"/>
      <charset val="161"/>
    </font>
    <font>
      <sz val="11"/>
      <name val="Arial"/>
      <family val="2"/>
    </font>
    <font>
      <b/>
      <sz val="11"/>
      <name val="Arial"/>
      <family val="2"/>
    </font>
    <font>
      <b/>
      <sz val="14"/>
      <name val="Arial"/>
      <family val="2"/>
    </font>
    <font>
      <sz val="15"/>
      <name val="Arial"/>
      <family val="2"/>
    </font>
    <font>
      <sz val="12"/>
      <name val="Arial"/>
      <family val="2"/>
    </font>
    <font>
      <b/>
      <sz val="18"/>
      <name val="Arial"/>
      <family val="2"/>
    </font>
    <font>
      <b/>
      <sz val="10"/>
      <name val="Arial"/>
      <family val="2"/>
      <charset val="161"/>
    </font>
    <font>
      <b/>
      <u/>
      <sz val="15"/>
      <color indexed="17"/>
      <name val="Arial"/>
      <family val="2"/>
    </font>
  </fonts>
  <fills count="8">
    <fill>
      <patternFill patternType="none"/>
    </fill>
    <fill>
      <patternFill patternType="gray125"/>
    </fill>
    <fill>
      <patternFill patternType="solid">
        <fgColor indexed="22"/>
        <bgColor indexed="64"/>
      </patternFill>
    </fill>
    <fill>
      <patternFill patternType="solid">
        <fgColor indexed="11"/>
        <bgColor indexed="64"/>
      </patternFill>
    </fill>
    <fill>
      <patternFill patternType="solid">
        <fgColor indexed="44"/>
        <bgColor indexed="64"/>
      </patternFill>
    </fill>
    <fill>
      <patternFill patternType="solid">
        <fgColor indexed="42"/>
        <bgColor indexed="64"/>
      </patternFill>
    </fill>
    <fill>
      <patternFill patternType="solid">
        <fgColor indexed="13"/>
        <bgColor indexed="64"/>
      </patternFill>
    </fill>
    <fill>
      <patternFill patternType="solid">
        <fgColor rgb="FFCCFFCC"/>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s>
  <cellStyleXfs count="4">
    <xf numFmtId="0" fontId="0" fillId="0" borderId="0"/>
    <xf numFmtId="0" fontId="10" fillId="0" borderId="0"/>
    <xf numFmtId="0" fontId="8" fillId="0" borderId="0"/>
    <xf numFmtId="0" fontId="11" fillId="0" borderId="0"/>
  </cellStyleXfs>
  <cellXfs count="77">
    <xf numFmtId="0" fontId="0" fillId="0" borderId="0" xfId="0"/>
    <xf numFmtId="0" fontId="3" fillId="0" borderId="1" xfId="0" applyFont="1" applyBorder="1" applyAlignment="1">
      <alignment horizontal="center" vertical="top" wrapText="1"/>
    </xf>
    <xf numFmtId="0" fontId="3" fillId="2" borderId="1" xfId="0" applyFont="1" applyFill="1" applyBorder="1" applyAlignment="1">
      <alignment horizontal="center" vertical="top" wrapText="1"/>
    </xf>
    <xf numFmtId="0" fontId="3" fillId="2" borderId="1" xfId="0" applyFont="1" applyFill="1" applyBorder="1" applyAlignment="1">
      <alignment horizontal="center" vertical="center" wrapText="1"/>
    </xf>
    <xf numFmtId="0" fontId="5" fillId="0" borderId="1" xfId="0" applyFont="1" applyBorder="1" applyAlignment="1">
      <alignment horizontal="justify" vertical="top" wrapText="1"/>
    </xf>
    <xf numFmtId="0" fontId="6" fillId="0" borderId="1" xfId="0" applyFont="1" applyBorder="1" applyAlignment="1">
      <alignment horizontal="justify" vertical="top" wrapText="1"/>
    </xf>
    <xf numFmtId="0" fontId="6" fillId="0" borderId="1" xfId="0" applyFont="1" applyBorder="1" applyAlignment="1">
      <alignment horizontal="center" vertical="top" wrapText="1"/>
    </xf>
    <xf numFmtId="0" fontId="5" fillId="0" borderId="1" xfId="0" applyFont="1" applyBorder="1" applyAlignment="1">
      <alignment horizontal="left" vertical="center"/>
    </xf>
    <xf numFmtId="0" fontId="6" fillId="0" borderId="1" xfId="0" applyFont="1" applyBorder="1" applyAlignment="1">
      <alignment horizontal="left" vertical="center"/>
    </xf>
    <xf numFmtId="0" fontId="1" fillId="0" borderId="0" xfId="0" applyFont="1"/>
    <xf numFmtId="0" fontId="7" fillId="0" borderId="0" xfId="0" applyFont="1"/>
    <xf numFmtId="164" fontId="4" fillId="0" borderId="1" xfId="0" applyNumberFormat="1" applyFont="1" applyBorder="1" applyAlignment="1">
      <alignment horizontal="center" vertical="center" wrapText="1"/>
    </xf>
    <xf numFmtId="164" fontId="0" fillId="0" borderId="0" xfId="0" applyNumberFormat="1"/>
    <xf numFmtId="0" fontId="9" fillId="0" borderId="0" xfId="0" applyFont="1"/>
    <xf numFmtId="0" fontId="8" fillId="0" borderId="0" xfId="0" applyFont="1"/>
    <xf numFmtId="0" fontId="12" fillId="0" borderId="1" xfId="0" applyFont="1" applyBorder="1" applyAlignment="1">
      <alignment horizontal="left" vertical="center" wrapText="1"/>
    </xf>
    <xf numFmtId="0" fontId="13" fillId="0" borderId="1" xfId="0" applyFont="1" applyBorder="1" applyAlignment="1">
      <alignment horizontal="left" vertical="center" wrapText="1"/>
    </xf>
    <xf numFmtId="0" fontId="1" fillId="0" borderId="1" xfId="0" applyFont="1" applyBorder="1" applyAlignment="1">
      <alignment horizontal="center" vertical="center" wrapText="1"/>
    </xf>
    <xf numFmtId="0" fontId="8" fillId="0" borderId="0" xfId="0" applyFont="1" applyAlignment="1">
      <alignment horizontal="left" vertical="center"/>
    </xf>
    <xf numFmtId="0" fontId="8" fillId="0" borderId="1" xfId="0" applyFont="1" applyBorder="1" applyAlignment="1">
      <alignment horizontal="left" vertical="center"/>
    </xf>
    <xf numFmtId="0" fontId="12" fillId="0" borderId="1" xfId="0" applyFont="1" applyBorder="1" applyAlignment="1">
      <alignment horizontal="center" vertical="center" wrapText="1"/>
    </xf>
    <xf numFmtId="3" fontId="1" fillId="0" borderId="1" xfId="0" applyNumberFormat="1" applyFont="1" applyBorder="1" applyAlignment="1">
      <alignment horizontal="center" vertical="center"/>
    </xf>
    <xf numFmtId="0" fontId="12" fillId="0" borderId="2" xfId="0" applyFont="1" applyBorder="1" applyAlignment="1">
      <alignment horizontal="left" vertical="center" wrapText="1"/>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13" fillId="0" borderId="0" xfId="0" applyFont="1" applyBorder="1" applyAlignment="1">
      <alignment horizontal="left" vertical="center" wrapText="1"/>
    </xf>
    <xf numFmtId="0" fontId="13" fillId="0" borderId="1" xfId="0" applyFont="1" applyBorder="1" applyAlignment="1">
      <alignment horizontal="center" vertical="center" wrapText="1"/>
    </xf>
    <xf numFmtId="0" fontId="12" fillId="0" borderId="0" xfId="0" applyFont="1" applyBorder="1" applyAlignment="1">
      <alignment horizontal="center" vertical="center" wrapText="1"/>
    </xf>
    <xf numFmtId="0" fontId="12" fillId="0" borderId="0" xfId="0" applyFont="1"/>
    <xf numFmtId="0" fontId="13" fillId="0" borderId="0" xfId="0" applyFont="1" applyBorder="1" applyAlignment="1">
      <alignment horizontal="center" vertical="center" wrapText="1"/>
    </xf>
    <xf numFmtId="3" fontId="9" fillId="0" borderId="0" xfId="0" applyNumberFormat="1" applyFont="1" applyBorder="1" applyAlignment="1">
      <alignment horizontal="center" vertical="center"/>
    </xf>
    <xf numFmtId="3" fontId="8" fillId="0" borderId="0" xfId="0" applyNumberFormat="1" applyFont="1" applyBorder="1"/>
    <xf numFmtId="0" fontId="8" fillId="0" borderId="0" xfId="0" applyFont="1" applyBorder="1"/>
    <xf numFmtId="3" fontId="9" fillId="3" borderId="1" xfId="0" applyNumberFormat="1" applyFont="1" applyFill="1" applyBorder="1" applyAlignment="1">
      <alignment horizontal="center" vertical="center"/>
    </xf>
    <xf numFmtId="0" fontId="9" fillId="4" borderId="0" xfId="0" applyFont="1" applyFill="1"/>
    <xf numFmtId="0" fontId="8" fillId="4" borderId="0" xfId="0" applyFont="1" applyFill="1"/>
    <xf numFmtId="0" fontId="5" fillId="5" borderId="1" xfId="0" applyFont="1" applyFill="1" applyBorder="1" applyAlignment="1">
      <alignment horizontal="center" vertical="top" wrapText="1"/>
    </xf>
    <xf numFmtId="1" fontId="3" fillId="5" borderId="1" xfId="0" applyNumberFormat="1" applyFont="1" applyFill="1" applyBorder="1" applyAlignment="1">
      <alignment horizontal="center" vertical="center" wrapText="1"/>
    </xf>
    <xf numFmtId="0" fontId="14" fillId="0" borderId="0" xfId="0" applyFont="1"/>
    <xf numFmtId="49" fontId="5" fillId="0" borderId="1" xfId="0" applyNumberFormat="1" applyFont="1" applyBorder="1" applyAlignment="1">
      <alignment horizontal="left" vertical="center" wrapText="1"/>
    </xf>
    <xf numFmtId="0" fontId="15" fillId="0" borderId="0" xfId="0" applyFont="1"/>
    <xf numFmtId="0" fontId="4" fillId="0" borderId="1" xfId="0" applyFont="1" applyBorder="1" applyAlignment="1">
      <alignment horizontal="center" vertical="top" wrapText="1"/>
    </xf>
    <xf numFmtId="0" fontId="9" fillId="4" borderId="0" xfId="0" applyFont="1" applyFill="1" applyAlignment="1">
      <alignment horizontal="left"/>
    </xf>
    <xf numFmtId="3" fontId="9" fillId="0" borderId="0" xfId="0" applyNumberFormat="1" applyFont="1" applyFill="1" applyBorder="1" applyAlignment="1">
      <alignment horizontal="center" vertical="center"/>
    </xf>
    <xf numFmtId="164" fontId="5" fillId="0" borderId="1" xfId="0" applyNumberFormat="1" applyFont="1" applyBorder="1" applyAlignment="1">
      <alignment horizontal="center" vertical="center" wrapText="1"/>
    </xf>
    <xf numFmtId="164" fontId="3" fillId="0" borderId="1" xfId="0" applyNumberFormat="1" applyFont="1" applyBorder="1" applyAlignment="1">
      <alignment horizontal="center" vertical="center" wrapText="1"/>
    </xf>
    <xf numFmtId="0" fontId="0" fillId="0" borderId="3" xfId="0" applyBorder="1" applyAlignment="1"/>
    <xf numFmtId="0" fontId="0" fillId="0" borderId="4" xfId="0" applyBorder="1" applyAlignment="1"/>
    <xf numFmtId="0" fontId="9" fillId="0" borderId="2" xfId="0" applyFont="1" applyBorder="1" applyAlignment="1"/>
    <xf numFmtId="0" fontId="12" fillId="0" borderId="0" xfId="0" applyFont="1" applyBorder="1" applyAlignment="1">
      <alignment horizontal="left" vertical="center" wrapText="1"/>
    </xf>
    <xf numFmtId="0" fontId="1" fillId="0" borderId="1" xfId="0" applyFont="1" applyFill="1" applyBorder="1"/>
    <xf numFmtId="0" fontId="9" fillId="6" borderId="1" xfId="0" applyFont="1" applyFill="1" applyBorder="1"/>
    <xf numFmtId="0" fontId="1" fillId="0" borderId="1" xfId="0" applyFont="1" applyBorder="1" applyAlignment="1">
      <alignment horizontal="center" vertical="center" wrapText="1"/>
    </xf>
    <xf numFmtId="0" fontId="12" fillId="0" borderId="1"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2" fillId="7" borderId="1" xfId="0" applyFont="1" applyFill="1" applyBorder="1" applyAlignment="1">
      <alignment horizontal="center" vertical="center" wrapText="1"/>
    </xf>
    <xf numFmtId="3" fontId="1" fillId="7" borderId="1" xfId="0" applyNumberFormat="1" applyFont="1" applyFill="1" applyBorder="1" applyAlignment="1">
      <alignment horizontal="center" vertical="center"/>
    </xf>
    <xf numFmtId="3" fontId="1" fillId="0" borderId="1" xfId="0" applyNumberFormat="1" applyFont="1" applyFill="1" applyBorder="1" applyAlignment="1">
      <alignment horizontal="center" vertical="center"/>
    </xf>
    <xf numFmtId="0" fontId="1" fillId="0" borderId="1" xfId="0" applyFont="1" applyBorder="1" applyAlignment="1">
      <alignment horizontal="center" vertical="center" wrapText="1"/>
    </xf>
    <xf numFmtId="3" fontId="17" fillId="3" borderId="1" xfId="0" applyNumberFormat="1" applyFont="1" applyFill="1" applyBorder="1" applyAlignment="1">
      <alignment horizontal="center" vertical="center"/>
    </xf>
    <xf numFmtId="0" fontId="1" fillId="0" borderId="1" xfId="0" applyFont="1" applyBorder="1" applyAlignment="1">
      <alignment horizontal="center" vertical="center" wrapText="1"/>
    </xf>
    <xf numFmtId="0" fontId="12" fillId="0" borderId="3" xfId="0" applyFont="1" applyBorder="1" applyAlignment="1">
      <alignment horizontal="center" vertical="center" wrapText="1"/>
    </xf>
    <xf numFmtId="0" fontId="1" fillId="0" borderId="1" xfId="0" applyFont="1" applyBorder="1" applyAlignment="1">
      <alignment horizontal="center" vertical="center" wrapText="1"/>
    </xf>
    <xf numFmtId="0" fontId="8" fillId="0" borderId="0" xfId="0" applyFont="1" applyAlignment="1">
      <alignment wrapText="1"/>
    </xf>
    <xf numFmtId="0" fontId="0" fillId="0" borderId="0" xfId="0" applyAlignment="1">
      <alignment wrapText="1"/>
    </xf>
    <xf numFmtId="0" fontId="5" fillId="0" borderId="1" xfId="0" applyFont="1" applyBorder="1" applyAlignment="1">
      <alignment horizontal="center" vertical="top" wrapText="1"/>
    </xf>
    <xf numFmtId="0" fontId="0" fillId="0" borderId="0" xfId="0" applyAlignment="1"/>
    <xf numFmtId="3" fontId="1" fillId="5" borderId="5" xfId="0" applyNumberFormat="1" applyFont="1" applyFill="1" applyBorder="1" applyAlignment="1">
      <alignment horizontal="left" vertical="center" wrapText="1"/>
    </xf>
    <xf numFmtId="3" fontId="1" fillId="5" borderId="0" xfId="0" applyNumberFormat="1" applyFont="1" applyFill="1" applyBorder="1" applyAlignment="1">
      <alignment horizontal="left" vertical="center" wrapText="1"/>
    </xf>
    <xf numFmtId="0" fontId="1" fillId="0" borderId="1" xfId="0" applyFont="1" applyBorder="1" applyAlignment="1">
      <alignment horizontal="center" vertical="center" wrapText="1"/>
    </xf>
    <xf numFmtId="0" fontId="12" fillId="0" borderId="2"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cellXfs>
  <cellStyles count="4">
    <cellStyle name="Normal" xfId="0" builtinId="0"/>
    <cellStyle name="Normal 2 2" xfId="1"/>
    <cellStyle name="Normal 3 2" xfId="2"/>
    <cellStyle name="Κανονικό 2" xfId="3"/>
  </cellStyles>
  <dxfs count="0"/>
  <tableStyles count="0" defaultTableStyle="TableStyleMedium2" defaultPivotStyle="PivotStyleLight16"/>
  <colors>
    <mruColors>
      <color rgb="FFCCFFCC"/>
      <color rgb="FFFECDFE"/>
      <color rgb="FFF5F8EE"/>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
  <sheetViews>
    <sheetView zoomScaleNormal="100" zoomScaleSheetLayoutView="130" workbookViewId="0">
      <selection activeCell="D4" sqref="D4:D5"/>
    </sheetView>
  </sheetViews>
  <sheetFormatPr defaultRowHeight="12.75" x14ac:dyDescent="0.2"/>
  <cols>
    <col min="1" max="1" width="5.42578125" customWidth="1"/>
    <col min="2" max="2" width="45.140625" bestFit="1" customWidth="1"/>
    <col min="3" max="3" width="11.5703125" customWidth="1"/>
    <col min="4" max="4" width="28.42578125" customWidth="1"/>
  </cols>
  <sheetData>
    <row r="1" spans="1:4" ht="18.75" x14ac:dyDescent="0.25">
      <c r="A1" s="38" t="s">
        <v>16</v>
      </c>
      <c r="B1" s="40"/>
    </row>
    <row r="2" spans="1:4" ht="28.5" x14ac:dyDescent="0.2">
      <c r="A2" s="4"/>
      <c r="B2" s="5" t="s">
        <v>3</v>
      </c>
      <c r="C2" s="6" t="s">
        <v>4</v>
      </c>
      <c r="D2" s="6" t="s">
        <v>23</v>
      </c>
    </row>
    <row r="3" spans="1:4" ht="15" x14ac:dyDescent="0.2">
      <c r="A3" s="8" t="s">
        <v>41</v>
      </c>
      <c r="B3" s="7" t="s">
        <v>24</v>
      </c>
      <c r="C3" s="6" t="s">
        <v>13</v>
      </c>
      <c r="D3" s="36"/>
    </row>
    <row r="4" spans="1:4" ht="45" x14ac:dyDescent="0.2">
      <c r="A4" s="8" t="s">
        <v>42</v>
      </c>
      <c r="B4" s="39" t="s">
        <v>25</v>
      </c>
      <c r="C4" s="6" t="s">
        <v>6</v>
      </c>
      <c r="D4" s="36"/>
    </row>
    <row r="5" spans="1:4" ht="15" x14ac:dyDescent="0.2">
      <c r="A5" s="8" t="s">
        <v>43</v>
      </c>
      <c r="B5" s="7" t="s">
        <v>26</v>
      </c>
      <c r="C5" s="6" t="s">
        <v>5</v>
      </c>
      <c r="D5" s="36"/>
    </row>
    <row r="6" spans="1:4" ht="15" x14ac:dyDescent="0.2">
      <c r="A6" s="8" t="s">
        <v>44</v>
      </c>
      <c r="B6" s="7" t="s">
        <v>56</v>
      </c>
      <c r="C6" s="6" t="s">
        <v>57</v>
      </c>
      <c r="D6" s="36"/>
    </row>
    <row r="7" spans="1:4" ht="15" x14ac:dyDescent="0.2">
      <c r="A7" s="8" t="s">
        <v>45</v>
      </c>
      <c r="B7" s="7" t="s">
        <v>46</v>
      </c>
      <c r="C7" s="6" t="s">
        <v>40</v>
      </c>
      <c r="D7" s="36"/>
    </row>
  </sheetData>
  <phoneticPr fontId="2" type="noConversion"/>
  <pageMargins left="0.48" right="0.27" top="1" bottom="1" header="0.5" footer="0.5"/>
  <pageSetup paperSize="9" scale="97"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
  <sheetViews>
    <sheetView workbookViewId="0">
      <selection activeCell="B5" sqref="B5:C5"/>
    </sheetView>
  </sheetViews>
  <sheetFormatPr defaultRowHeight="12.75" x14ac:dyDescent="0.2"/>
  <cols>
    <col min="1" max="1" width="26.7109375" customWidth="1"/>
    <col min="2" max="2" width="13.140625" customWidth="1"/>
    <col min="3" max="3" width="15" customWidth="1"/>
    <col min="4" max="4" width="15.5703125" customWidth="1"/>
    <col min="5" max="5" width="10" customWidth="1"/>
    <col min="6" max="6" width="17.28515625" customWidth="1"/>
    <col min="7" max="7" width="10.5703125" customWidth="1"/>
  </cols>
  <sheetData>
    <row r="1" spans="1:8" ht="18" x14ac:dyDescent="0.25">
      <c r="A1" s="38" t="s">
        <v>19</v>
      </c>
    </row>
    <row r="2" spans="1:8" ht="18" x14ac:dyDescent="0.25">
      <c r="A2" s="38"/>
    </row>
    <row r="3" spans="1:8" ht="14.25" x14ac:dyDescent="0.2">
      <c r="B3" s="6" t="s">
        <v>10</v>
      </c>
      <c r="C3" s="6" t="s">
        <v>11</v>
      </c>
    </row>
    <row r="4" spans="1:8" ht="48" customHeight="1" x14ac:dyDescent="0.2">
      <c r="A4" s="2" t="s">
        <v>8</v>
      </c>
      <c r="B4" s="1" t="s">
        <v>0</v>
      </c>
      <c r="C4" s="1" t="s">
        <v>2</v>
      </c>
      <c r="D4" s="65" t="s">
        <v>17</v>
      </c>
      <c r="E4" s="65"/>
      <c r="F4" s="65" t="s">
        <v>18</v>
      </c>
      <c r="G4" s="65"/>
      <c r="H4" s="41" t="s">
        <v>1</v>
      </c>
    </row>
    <row r="5" spans="1:8" ht="45" x14ac:dyDescent="0.2">
      <c r="A5" s="3" t="s">
        <v>55</v>
      </c>
      <c r="B5" s="37"/>
      <c r="C5" s="37"/>
      <c r="D5" s="3" t="s">
        <v>53</v>
      </c>
      <c r="E5" s="44">
        <f>20*'Prices of profiles'!D5 + 21 * 'Prices of profiles'!D4</f>
        <v>0</v>
      </c>
      <c r="F5" s="3" t="s">
        <v>54</v>
      </c>
      <c r="G5" s="45">
        <f>6*(B5+C5)+7*(B5+2*C5)</f>
        <v>0</v>
      </c>
      <c r="H5" s="11">
        <f>E5+G5</f>
        <v>0</v>
      </c>
    </row>
    <row r="6" spans="1:8" ht="15.75" x14ac:dyDescent="0.2">
      <c r="A6" s="9" t="s">
        <v>9</v>
      </c>
      <c r="D6" s="14"/>
      <c r="E6" s="44">
        <f>SUM(E5:E5)</f>
        <v>0</v>
      </c>
      <c r="F6" s="14"/>
      <c r="G6" s="45">
        <f>SUM(G5:G5)</f>
        <v>0</v>
      </c>
      <c r="H6" s="33">
        <f>SUM(H5:H5)</f>
        <v>0</v>
      </c>
    </row>
    <row r="7" spans="1:8" x14ac:dyDescent="0.2">
      <c r="E7" s="12"/>
      <c r="G7" s="12"/>
    </row>
    <row r="9" spans="1:8" x14ac:dyDescent="0.2">
      <c r="A9" t="s">
        <v>14</v>
      </c>
    </row>
    <row r="10" spans="1:8" x14ac:dyDescent="0.2">
      <c r="A10" t="s">
        <v>49</v>
      </c>
    </row>
    <row r="11" spans="1:8" x14ac:dyDescent="0.2">
      <c r="A11" s="66" t="s">
        <v>15</v>
      </c>
      <c r="B11" s="66"/>
      <c r="C11" s="66"/>
      <c r="D11" s="66"/>
      <c r="E11" s="66"/>
      <c r="F11" s="66"/>
      <c r="G11" s="66"/>
    </row>
    <row r="12" spans="1:8" ht="25.5" customHeight="1" x14ac:dyDescent="0.2">
      <c r="A12" s="63" t="s">
        <v>50</v>
      </c>
      <c r="B12" s="63"/>
      <c r="C12" s="63"/>
      <c r="D12" s="63"/>
      <c r="E12" s="63"/>
      <c r="F12" s="64"/>
      <c r="G12" s="64"/>
    </row>
    <row r="13" spans="1:8" x14ac:dyDescent="0.2">
      <c r="A13" s="63" t="s">
        <v>51</v>
      </c>
      <c r="B13" s="63"/>
      <c r="C13" s="63"/>
      <c r="D13" s="63"/>
      <c r="E13" s="63"/>
      <c r="F13" s="64"/>
      <c r="G13" s="64"/>
    </row>
  </sheetData>
  <mergeCells count="5">
    <mergeCell ref="A13:G13"/>
    <mergeCell ref="F4:G4"/>
    <mergeCell ref="A11:G11"/>
    <mergeCell ref="A12:G12"/>
    <mergeCell ref="D4:E4"/>
  </mergeCells>
  <phoneticPr fontId="2" type="noConversion"/>
  <pageMargins left="0.75" right="0.75" top="1" bottom="1" header="0.5" footer="0.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59"/>
  <sheetViews>
    <sheetView tabSelected="1" topLeftCell="A37" zoomScaleNormal="100" zoomScaleSheetLayoutView="130" workbookViewId="0">
      <selection activeCell="G17" sqref="G17"/>
    </sheetView>
  </sheetViews>
  <sheetFormatPr defaultColWidth="9.140625" defaultRowHeight="12.75" x14ac:dyDescent="0.2"/>
  <cols>
    <col min="1" max="1" width="1.42578125" style="14" customWidth="1"/>
    <col min="2" max="2" width="54" style="14" customWidth="1"/>
    <col min="3" max="3" width="8.28515625" style="14" customWidth="1"/>
    <col min="4" max="5" width="8.5703125" style="14" customWidth="1"/>
    <col min="6" max="7" width="7" style="14" customWidth="1"/>
    <col min="8" max="8" width="7.28515625" style="14" customWidth="1"/>
    <col min="9" max="9" width="16.5703125" style="14" customWidth="1"/>
    <col min="10" max="16384" width="9.140625" style="14"/>
  </cols>
  <sheetData>
    <row r="2" spans="1:9" ht="19.5" x14ac:dyDescent="0.3">
      <c r="B2" s="10" t="s">
        <v>29</v>
      </c>
    </row>
    <row r="3" spans="1:9" ht="87.75" customHeight="1" x14ac:dyDescent="0.2">
      <c r="B3" s="67" t="s">
        <v>31</v>
      </c>
      <c r="C3" s="68"/>
      <c r="D3" s="68"/>
      <c r="E3" s="66"/>
      <c r="F3" s="66"/>
      <c r="G3" s="66"/>
      <c r="H3" s="66"/>
      <c r="I3" s="66"/>
    </row>
    <row r="4" spans="1:9" ht="19.5" x14ac:dyDescent="0.3">
      <c r="B4" s="10"/>
    </row>
    <row r="5" spans="1:9" ht="15.75" x14ac:dyDescent="0.25">
      <c r="B5" s="34" t="s">
        <v>32</v>
      </c>
      <c r="C5" s="35"/>
      <c r="D5" s="35"/>
      <c r="E5" s="35"/>
      <c r="F5" s="35"/>
      <c r="G5" s="35"/>
      <c r="H5" s="35"/>
      <c r="I5" s="35"/>
    </row>
    <row r="6" spans="1:9" s="18" customFormat="1" ht="39" customHeight="1" x14ac:dyDescent="0.2">
      <c r="A6" s="25"/>
      <c r="B6" s="16" t="s">
        <v>7</v>
      </c>
      <c r="C6" s="75" t="s">
        <v>22</v>
      </c>
      <c r="D6" s="76"/>
      <c r="E6" s="76"/>
      <c r="F6" s="76"/>
      <c r="G6" s="74"/>
      <c r="H6" s="17"/>
      <c r="I6" s="17" t="s">
        <v>30</v>
      </c>
    </row>
    <row r="7" spans="1:9" s="18" customFormat="1" ht="13.5" customHeight="1" x14ac:dyDescent="0.2">
      <c r="A7" s="14"/>
      <c r="B7" s="16"/>
      <c r="C7" s="17" t="s">
        <v>13</v>
      </c>
      <c r="D7" s="17" t="s">
        <v>6</v>
      </c>
      <c r="E7" s="17" t="s">
        <v>5</v>
      </c>
      <c r="F7" s="17" t="s">
        <v>57</v>
      </c>
      <c r="G7" s="60" t="s">
        <v>40</v>
      </c>
      <c r="H7" s="17" t="s">
        <v>1</v>
      </c>
      <c r="I7" s="19"/>
    </row>
    <row r="8" spans="1:9" s="18" customFormat="1" ht="28.5" x14ac:dyDescent="0.2">
      <c r="A8" s="14"/>
      <c r="B8" s="15" t="s">
        <v>38</v>
      </c>
      <c r="C8" s="55"/>
      <c r="D8" s="55"/>
      <c r="E8" s="55"/>
      <c r="F8" s="54"/>
      <c r="G8" s="53"/>
      <c r="H8" s="20">
        <f>SUM(C8:F8)</f>
        <v>0</v>
      </c>
      <c r="I8" s="21">
        <f>'Prices of profiles'!D$3*$C8+'Prices of profiles'!D$4*$D8+'Prices of profiles'!D$5*$E8+'Prices of profiles'!D$6*$F8</f>
        <v>0</v>
      </c>
    </row>
    <row r="9" spans="1:9" ht="71.25" x14ac:dyDescent="0.2">
      <c r="B9" s="15" t="s">
        <v>47</v>
      </c>
      <c r="C9" s="55"/>
      <c r="D9" s="55"/>
      <c r="E9" s="55"/>
      <c r="F9" s="53"/>
      <c r="G9" s="53"/>
      <c r="H9" s="20">
        <f t="shared" ref="H9" si="0">SUM(C9:F9)</f>
        <v>0</v>
      </c>
      <c r="I9" s="21">
        <f>'Prices of profiles'!D$3*$C9+'Prices of profiles'!D$4*$D9+'Prices of profiles'!D$5*$E9+'Prices of profiles'!D$6*$F9</f>
        <v>0</v>
      </c>
    </row>
    <row r="10" spans="1:9" ht="28.5" x14ac:dyDescent="0.2">
      <c r="B10" s="22" t="s">
        <v>39</v>
      </c>
      <c r="C10" s="55"/>
      <c r="D10" s="55"/>
      <c r="E10" s="55"/>
      <c r="F10" s="53"/>
      <c r="G10" s="53"/>
      <c r="H10" s="20">
        <f>SUM(C10:F10)</f>
        <v>0</v>
      </c>
      <c r="I10" s="21">
        <f>'Prices of profiles'!D$3*$C10+'Prices of profiles'!D$4*$D10+'Prices of profiles'!D$5*$E10+'Prices of profiles'!D$6*$F10</f>
        <v>0</v>
      </c>
    </row>
    <row r="11" spans="1:9" ht="14.25" x14ac:dyDescent="0.2">
      <c r="B11" s="15" t="s">
        <v>60</v>
      </c>
      <c r="C11" s="70"/>
      <c r="D11" s="73"/>
      <c r="E11" s="73"/>
      <c r="F11" s="74"/>
      <c r="G11" s="20">
        <v>75</v>
      </c>
      <c r="H11" s="20">
        <f>SUM(G11)</f>
        <v>75</v>
      </c>
      <c r="I11" s="21">
        <f>'Prices of profiles'!D$7*$G11</f>
        <v>0</v>
      </c>
    </row>
    <row r="12" spans="1:9" ht="14.25" x14ac:dyDescent="0.2">
      <c r="B12" s="15" t="s">
        <v>59</v>
      </c>
      <c r="C12" s="70"/>
      <c r="D12" s="73"/>
      <c r="E12" s="74"/>
      <c r="F12" s="20">
        <v>220</v>
      </c>
      <c r="G12" s="20"/>
      <c r="H12" s="20">
        <f>SUM(C12:F12)</f>
        <v>220</v>
      </c>
      <c r="I12" s="21">
        <f>'Prices of profiles'!D$3*$C12+'Prices of profiles'!D$4*$D12+'Prices of profiles'!D$5*$E12+'Prices of profiles'!D$6*$F12</f>
        <v>0</v>
      </c>
    </row>
    <row r="13" spans="1:9" ht="14.25" x14ac:dyDescent="0.2">
      <c r="B13" s="15" t="s">
        <v>28</v>
      </c>
      <c r="C13" s="20">
        <v>200</v>
      </c>
      <c r="D13" s="20">
        <v>100</v>
      </c>
      <c r="E13" s="53">
        <f>0.1*(C13+D13)</f>
        <v>30</v>
      </c>
      <c r="F13" s="20"/>
      <c r="G13" s="20"/>
      <c r="H13" s="20">
        <f>SUM(C13:G13)</f>
        <v>330</v>
      </c>
      <c r="I13" s="21">
        <f>'Prices of profiles'!D$3*$C13+'Prices of profiles'!D$4*$D13+'Prices of profiles'!D$5*$E13+'Prices of profiles'!D$6*$F13</f>
        <v>0</v>
      </c>
    </row>
    <row r="14" spans="1:9" ht="42.75" x14ac:dyDescent="0.2">
      <c r="B14" s="15" t="s">
        <v>48</v>
      </c>
      <c r="C14" s="70"/>
      <c r="D14" s="73"/>
      <c r="E14" s="73"/>
      <c r="F14" s="73"/>
      <c r="G14" s="73"/>
      <c r="H14" s="74"/>
      <c r="I14" s="56"/>
    </row>
    <row r="15" spans="1:9" ht="28.5" x14ac:dyDescent="0.2">
      <c r="B15" s="15" t="s">
        <v>37</v>
      </c>
      <c r="C15" s="70"/>
      <c r="D15" s="71"/>
      <c r="E15" s="71"/>
      <c r="F15" s="71"/>
      <c r="G15" s="71"/>
      <c r="H15" s="72"/>
      <c r="I15" s="56"/>
    </row>
    <row r="16" spans="1:9" s="18" customFormat="1" ht="15.75" x14ac:dyDescent="0.2">
      <c r="A16" s="14"/>
      <c r="B16" s="9" t="s">
        <v>27</v>
      </c>
      <c r="C16" s="26">
        <f>SUM(C8:C13)</f>
        <v>200</v>
      </c>
      <c r="D16" s="26">
        <f>SUM(D8:D13)</f>
        <v>100</v>
      </c>
      <c r="E16" s="26">
        <f>SUM(E8:E13)</f>
        <v>30</v>
      </c>
      <c r="F16" s="26">
        <f>SUM(F8:F13)</f>
        <v>220</v>
      </c>
      <c r="G16" s="26">
        <f>SUM(G8:G13)</f>
        <v>75</v>
      </c>
      <c r="H16" s="26">
        <f>SUM(C16:G16)</f>
        <v>625</v>
      </c>
      <c r="I16" s="33">
        <f>SUM(I8:I15)</f>
        <v>0</v>
      </c>
    </row>
    <row r="17" spans="1:9" ht="19.5" x14ac:dyDescent="0.3">
      <c r="B17" s="10"/>
    </row>
    <row r="19" spans="1:9" ht="15.75" x14ac:dyDescent="0.25">
      <c r="B19" s="42" t="s">
        <v>33</v>
      </c>
      <c r="C19" s="35"/>
      <c r="D19" s="35"/>
      <c r="E19" s="35"/>
      <c r="F19" s="35"/>
      <c r="G19" s="35"/>
      <c r="H19" s="35"/>
      <c r="I19" s="35"/>
    </row>
    <row r="20" spans="1:9" ht="25.5" x14ac:dyDescent="0.2">
      <c r="B20" s="16" t="s">
        <v>7</v>
      </c>
      <c r="C20" s="69" t="s">
        <v>22</v>
      </c>
      <c r="D20" s="69"/>
      <c r="E20" s="69"/>
      <c r="F20" s="69"/>
      <c r="G20" s="60"/>
      <c r="H20" s="17"/>
      <c r="I20" s="52" t="s">
        <v>30</v>
      </c>
    </row>
    <row r="21" spans="1:9" s="18" customFormat="1" ht="13.5" customHeight="1" x14ac:dyDescent="0.2">
      <c r="A21" s="14"/>
      <c r="B21" s="16"/>
      <c r="C21" s="17" t="s">
        <v>13</v>
      </c>
      <c r="D21" s="17" t="s">
        <v>6</v>
      </c>
      <c r="E21" s="17" t="s">
        <v>5</v>
      </c>
      <c r="F21" s="62" t="s">
        <v>57</v>
      </c>
      <c r="G21" s="60" t="s">
        <v>40</v>
      </c>
      <c r="H21" s="17" t="s">
        <v>1</v>
      </c>
      <c r="I21" s="19"/>
    </row>
    <row r="22" spans="1:9" ht="14.25" x14ac:dyDescent="0.2">
      <c r="B22" s="15" t="s">
        <v>28</v>
      </c>
      <c r="C22" s="20">
        <v>400</v>
      </c>
      <c r="D22" s="20">
        <v>300</v>
      </c>
      <c r="E22" s="53">
        <f>0.1*(C22+D22)</f>
        <v>70</v>
      </c>
      <c r="F22" s="20"/>
      <c r="G22" s="20"/>
      <c r="H22" s="20">
        <f t="shared" ref="H22" si="1">SUM(C22:F22)</f>
        <v>770</v>
      </c>
      <c r="I22" s="21">
        <f>'Prices of profiles'!D$3*$C22+'Prices of profiles'!D$4*$D22+'Prices of profiles'!D$5*$E22+'Prices of profiles'!D$6*$F22</f>
        <v>0</v>
      </c>
    </row>
    <row r="23" spans="1:9" ht="14.25" x14ac:dyDescent="0.2">
      <c r="B23" s="15" t="s">
        <v>60</v>
      </c>
      <c r="C23" s="70"/>
      <c r="D23" s="73"/>
      <c r="E23" s="73"/>
      <c r="F23" s="74"/>
      <c r="G23" s="20">
        <v>75</v>
      </c>
      <c r="H23" s="20">
        <f>SUM(G23)</f>
        <v>75</v>
      </c>
      <c r="I23" s="21">
        <f>'Prices of profiles'!D$7*$G23</f>
        <v>0</v>
      </c>
    </row>
    <row r="24" spans="1:9" ht="14.25" x14ac:dyDescent="0.2">
      <c r="B24" s="15" t="s">
        <v>59</v>
      </c>
      <c r="C24" s="70"/>
      <c r="D24" s="73"/>
      <c r="E24" s="74"/>
      <c r="F24" s="20">
        <v>220</v>
      </c>
      <c r="G24" s="20"/>
      <c r="H24" s="20">
        <f>SUM(C24:F24)</f>
        <v>220</v>
      </c>
      <c r="I24" s="21">
        <f>'Prices of profiles'!D$3*$C24+'Prices of profiles'!D$4*$D24+'Prices of profiles'!D$5*$E24+'Prices of profiles'!D$6*$F24</f>
        <v>0</v>
      </c>
    </row>
    <row r="25" spans="1:9" ht="28.5" x14ac:dyDescent="0.2">
      <c r="B25" s="15" t="s">
        <v>37</v>
      </c>
      <c r="C25" s="70"/>
      <c r="D25" s="71"/>
      <c r="E25" s="71"/>
      <c r="F25" s="71"/>
      <c r="G25" s="71"/>
      <c r="H25" s="72"/>
      <c r="I25" s="57">
        <f>I15</f>
        <v>0</v>
      </c>
    </row>
    <row r="26" spans="1:9" ht="15.75" x14ac:dyDescent="0.2">
      <c r="B26" s="9" t="s">
        <v>27</v>
      </c>
      <c r="C26" s="26">
        <f>SUM(C22)</f>
        <v>400</v>
      </c>
      <c r="D26" s="26">
        <f>SUM(D22)</f>
        <v>300</v>
      </c>
      <c r="E26" s="26">
        <f>SUM(E22)</f>
        <v>70</v>
      </c>
      <c r="F26" s="26">
        <f>SUM(F22:F24)</f>
        <v>220</v>
      </c>
      <c r="G26" s="26">
        <f>SUM(G22:G24)</f>
        <v>75</v>
      </c>
      <c r="H26" s="26">
        <f>SUM(C26:G26)</f>
        <v>1065</v>
      </c>
      <c r="I26" s="33">
        <f>SUM(I22:I25)</f>
        <v>0</v>
      </c>
    </row>
    <row r="27" spans="1:9" ht="15.75" x14ac:dyDescent="0.25">
      <c r="B27" s="13"/>
      <c r="C27" s="29"/>
      <c r="D27" s="29"/>
      <c r="E27" s="29"/>
      <c r="F27" s="29"/>
      <c r="G27" s="29"/>
      <c r="H27" s="29"/>
      <c r="I27" s="30"/>
    </row>
    <row r="28" spans="1:9" ht="15.75" x14ac:dyDescent="0.25">
      <c r="B28" s="42" t="s">
        <v>34</v>
      </c>
      <c r="C28" s="35"/>
      <c r="D28" s="35"/>
      <c r="E28" s="35"/>
      <c r="F28" s="35"/>
      <c r="G28" s="35"/>
      <c r="H28" s="35"/>
      <c r="I28" s="35"/>
    </row>
    <row r="29" spans="1:9" ht="25.5" x14ac:dyDescent="0.2">
      <c r="B29" s="16" t="s">
        <v>7</v>
      </c>
      <c r="C29" s="69" t="s">
        <v>22</v>
      </c>
      <c r="D29" s="69"/>
      <c r="E29" s="69"/>
      <c r="F29" s="69"/>
      <c r="G29" s="60"/>
      <c r="H29" s="17"/>
      <c r="I29" s="52" t="s">
        <v>30</v>
      </c>
    </row>
    <row r="30" spans="1:9" s="18" customFormat="1" ht="13.5" customHeight="1" x14ac:dyDescent="0.2">
      <c r="A30" s="14"/>
      <c r="B30" s="16"/>
      <c r="C30" s="17" t="s">
        <v>13</v>
      </c>
      <c r="D30" s="17" t="s">
        <v>6</v>
      </c>
      <c r="E30" s="17" t="s">
        <v>5</v>
      </c>
      <c r="F30" s="62" t="s">
        <v>57</v>
      </c>
      <c r="G30" s="60" t="s">
        <v>40</v>
      </c>
      <c r="H30" s="17" t="s">
        <v>1</v>
      </c>
      <c r="I30" s="19"/>
    </row>
    <row r="31" spans="1:9" ht="14.25" x14ac:dyDescent="0.2">
      <c r="B31" s="15" t="s">
        <v>28</v>
      </c>
      <c r="C31" s="20">
        <v>400</v>
      </c>
      <c r="D31" s="20">
        <v>300</v>
      </c>
      <c r="E31" s="53">
        <f>0.1*(C31+D31)</f>
        <v>70</v>
      </c>
      <c r="F31" s="20"/>
      <c r="G31" s="20"/>
      <c r="H31" s="20">
        <f t="shared" ref="H31" si="2">SUM(C31:F31)</f>
        <v>770</v>
      </c>
      <c r="I31" s="21">
        <f>'Prices of profiles'!D$3*$C31+'Prices of profiles'!D$4*$D31+'Prices of profiles'!D$5*$E31+'Prices of profiles'!D$6*$F31</f>
        <v>0</v>
      </c>
    </row>
    <row r="32" spans="1:9" ht="14.25" x14ac:dyDescent="0.2">
      <c r="B32" s="15" t="s">
        <v>60</v>
      </c>
      <c r="C32" s="70"/>
      <c r="D32" s="73"/>
      <c r="E32" s="73"/>
      <c r="F32" s="74"/>
      <c r="G32" s="20">
        <v>75</v>
      </c>
      <c r="H32" s="20">
        <f>SUM(G32)</f>
        <v>75</v>
      </c>
      <c r="I32" s="21">
        <f>'Prices of profiles'!D$7*$G32</f>
        <v>0</v>
      </c>
    </row>
    <row r="33" spans="1:9" ht="14.25" x14ac:dyDescent="0.2">
      <c r="B33" s="15" t="s">
        <v>59</v>
      </c>
      <c r="C33" s="70"/>
      <c r="D33" s="73"/>
      <c r="E33" s="74"/>
      <c r="F33" s="20">
        <v>220</v>
      </c>
      <c r="G33" s="20"/>
      <c r="H33" s="20">
        <f>SUM(C33:F33)</f>
        <v>220</v>
      </c>
      <c r="I33" s="21">
        <f>'Prices of profiles'!D$3*$C33+'Prices of profiles'!D$4*$D33+'Prices of profiles'!D$5*$E33+'Prices of profiles'!D$6*$F33</f>
        <v>0</v>
      </c>
    </row>
    <row r="34" spans="1:9" ht="28.5" x14ac:dyDescent="0.2">
      <c r="B34" s="15" t="s">
        <v>37</v>
      </c>
      <c r="C34" s="70"/>
      <c r="D34" s="71"/>
      <c r="E34" s="71"/>
      <c r="F34" s="71"/>
      <c r="G34" s="71"/>
      <c r="H34" s="72"/>
      <c r="I34" s="57">
        <f>I25</f>
        <v>0</v>
      </c>
    </row>
    <row r="35" spans="1:9" ht="15.75" x14ac:dyDescent="0.2">
      <c r="B35" s="9" t="s">
        <v>27</v>
      </c>
      <c r="C35" s="26">
        <f>SUM(C31)</f>
        <v>400</v>
      </c>
      <c r="D35" s="26">
        <f>SUM(D31)</f>
        <v>300</v>
      </c>
      <c r="E35" s="26">
        <f>SUM(E31)</f>
        <v>70</v>
      </c>
      <c r="F35" s="26">
        <f>SUM(F31:F33)</f>
        <v>220</v>
      </c>
      <c r="G35" s="26">
        <f>SUM(G31:G33)</f>
        <v>75</v>
      </c>
      <c r="H35" s="26">
        <f>SUM(C35:G35)</f>
        <v>1065</v>
      </c>
      <c r="I35" s="33">
        <f>SUM(I31:I34)</f>
        <v>0</v>
      </c>
    </row>
    <row r="36" spans="1:9" ht="15.75" x14ac:dyDescent="0.2">
      <c r="B36" s="9"/>
      <c r="C36" s="29"/>
      <c r="D36" s="29"/>
      <c r="E36" s="29"/>
      <c r="F36" s="29"/>
      <c r="G36" s="29"/>
      <c r="H36" s="29"/>
      <c r="I36" s="43"/>
    </row>
    <row r="37" spans="1:9" ht="15.75" x14ac:dyDescent="0.25">
      <c r="B37" s="13"/>
      <c r="C37" s="29"/>
      <c r="D37" s="29"/>
      <c r="E37" s="29"/>
      <c r="F37" s="29"/>
      <c r="G37" s="29"/>
      <c r="H37" s="29"/>
      <c r="I37" s="30"/>
    </row>
    <row r="38" spans="1:9" ht="15.75" x14ac:dyDescent="0.25">
      <c r="B38" s="42" t="s">
        <v>35</v>
      </c>
      <c r="C38" s="35"/>
      <c r="D38" s="35"/>
      <c r="E38" s="35"/>
      <c r="F38" s="35"/>
      <c r="G38" s="35"/>
      <c r="H38" s="35"/>
      <c r="I38" s="35"/>
    </row>
    <row r="39" spans="1:9" ht="25.5" x14ac:dyDescent="0.2">
      <c r="B39" s="16" t="s">
        <v>7</v>
      </c>
      <c r="C39" s="69" t="s">
        <v>22</v>
      </c>
      <c r="D39" s="69"/>
      <c r="E39" s="69"/>
      <c r="F39" s="69"/>
      <c r="G39" s="60"/>
      <c r="H39" s="17"/>
      <c r="I39" s="52" t="s">
        <v>30</v>
      </c>
    </row>
    <row r="40" spans="1:9" s="18" customFormat="1" ht="13.5" customHeight="1" x14ac:dyDescent="0.2">
      <c r="A40" s="14"/>
      <c r="B40" s="16"/>
      <c r="C40" s="17" t="s">
        <v>13</v>
      </c>
      <c r="D40" s="17" t="s">
        <v>6</v>
      </c>
      <c r="E40" s="17" t="s">
        <v>5</v>
      </c>
      <c r="F40" s="62" t="s">
        <v>57</v>
      </c>
      <c r="G40" s="60" t="s">
        <v>40</v>
      </c>
      <c r="H40" s="17" t="s">
        <v>1</v>
      </c>
      <c r="I40" s="19"/>
    </row>
    <row r="41" spans="1:9" ht="14.25" x14ac:dyDescent="0.2">
      <c r="B41" s="15" t="s">
        <v>28</v>
      </c>
      <c r="C41" s="20">
        <v>400</v>
      </c>
      <c r="D41" s="20">
        <v>300</v>
      </c>
      <c r="E41" s="53">
        <f>0.1*(C41+D41)</f>
        <v>70</v>
      </c>
      <c r="F41" s="20"/>
      <c r="G41" s="20"/>
      <c r="H41" s="20">
        <f t="shared" ref="H41" si="3">SUM(C41:F41)</f>
        <v>770</v>
      </c>
      <c r="I41" s="21">
        <f>'Prices of profiles'!D$3*$C41+'Prices of profiles'!D$4*$D41+'Prices of profiles'!D$5*$E41+'Prices of profiles'!D$6*$F41</f>
        <v>0</v>
      </c>
    </row>
    <row r="42" spans="1:9" ht="14.25" x14ac:dyDescent="0.2">
      <c r="B42" s="15" t="s">
        <v>60</v>
      </c>
      <c r="C42" s="70"/>
      <c r="D42" s="73"/>
      <c r="E42" s="73"/>
      <c r="F42" s="74"/>
      <c r="G42" s="20">
        <v>75</v>
      </c>
      <c r="H42" s="20">
        <f>SUM(G42)</f>
        <v>75</v>
      </c>
      <c r="I42" s="21">
        <f>'Prices of profiles'!D$7*$G42</f>
        <v>0</v>
      </c>
    </row>
    <row r="43" spans="1:9" ht="14.25" x14ac:dyDescent="0.2">
      <c r="B43" s="15" t="s">
        <v>59</v>
      </c>
      <c r="C43" s="70"/>
      <c r="D43" s="73"/>
      <c r="E43" s="74"/>
      <c r="F43" s="20">
        <v>220</v>
      </c>
      <c r="G43" s="20"/>
      <c r="H43" s="20">
        <f>SUM(C43:F43)</f>
        <v>220</v>
      </c>
      <c r="I43" s="21">
        <f>'Prices of profiles'!D$3*$C43+'Prices of profiles'!D$4*$D43+'Prices of profiles'!D$5*$E43+'Prices of profiles'!D$6*$F43</f>
        <v>0</v>
      </c>
    </row>
    <row r="44" spans="1:9" ht="28.5" x14ac:dyDescent="0.2">
      <c r="B44" s="15" t="s">
        <v>37</v>
      </c>
      <c r="C44" s="70"/>
      <c r="D44" s="71"/>
      <c r="E44" s="71"/>
      <c r="F44" s="71"/>
      <c r="G44" s="71"/>
      <c r="H44" s="72"/>
      <c r="I44" s="57">
        <f>I34</f>
        <v>0</v>
      </c>
    </row>
    <row r="45" spans="1:9" ht="15.75" x14ac:dyDescent="0.2">
      <c r="B45" s="9" t="s">
        <v>27</v>
      </c>
      <c r="C45" s="26">
        <f>SUM(C41)</f>
        <v>400</v>
      </c>
      <c r="D45" s="26">
        <f t="shared" ref="D45:E45" si="4">SUM(D41)</f>
        <v>300</v>
      </c>
      <c r="E45" s="26">
        <f t="shared" si="4"/>
        <v>70</v>
      </c>
      <c r="F45" s="26">
        <f>SUM(F41:F43)</f>
        <v>220</v>
      </c>
      <c r="G45" s="26">
        <f>SUM(G41:G43)</f>
        <v>75</v>
      </c>
      <c r="H45" s="26">
        <f>SUM(C45:G45)</f>
        <v>1065</v>
      </c>
      <c r="I45" s="33">
        <f>SUM(I41:I44)</f>
        <v>0</v>
      </c>
    </row>
    <row r="46" spans="1:9" ht="15.75" x14ac:dyDescent="0.2">
      <c r="B46" s="9"/>
      <c r="C46" s="29"/>
      <c r="D46" s="29"/>
      <c r="E46" s="29"/>
      <c r="F46" s="29"/>
      <c r="G46" s="29"/>
      <c r="H46" s="29"/>
      <c r="I46" s="43"/>
    </row>
    <row r="47" spans="1:9" ht="15.75" x14ac:dyDescent="0.25">
      <c r="B47" s="13"/>
      <c r="C47" s="29"/>
      <c r="D47" s="29"/>
      <c r="E47" s="29"/>
      <c r="F47" s="29"/>
      <c r="G47" s="29"/>
      <c r="H47" s="29"/>
      <c r="I47" s="32"/>
    </row>
    <row r="48" spans="1:9" ht="15.75" x14ac:dyDescent="0.25">
      <c r="B48" s="48" t="s">
        <v>52</v>
      </c>
      <c r="C48" s="46"/>
      <c r="D48" s="46"/>
      <c r="E48" s="46"/>
      <c r="F48" s="46"/>
      <c r="G48" s="46"/>
      <c r="H48" s="47"/>
      <c r="I48" s="21"/>
    </row>
    <row r="49" spans="1:9" ht="14.25" x14ac:dyDescent="0.2">
      <c r="B49" s="22" t="s">
        <v>20</v>
      </c>
      <c r="C49" s="23"/>
      <c r="D49" s="23"/>
      <c r="E49" s="23"/>
      <c r="F49" s="23"/>
      <c r="G49" s="61"/>
      <c r="H49" s="24"/>
      <c r="I49" s="21">
        <f>'Price for meetings'!H6</f>
        <v>0</v>
      </c>
    </row>
    <row r="50" spans="1:9" s="18" customFormat="1" ht="13.5" customHeight="1" x14ac:dyDescent="0.2">
      <c r="A50" s="14"/>
      <c r="B50" s="16"/>
      <c r="C50" s="58" t="s">
        <v>13</v>
      </c>
      <c r="D50" s="58" t="s">
        <v>6</v>
      </c>
      <c r="E50" s="58" t="s">
        <v>5</v>
      </c>
      <c r="F50" s="58"/>
      <c r="G50" s="60"/>
      <c r="H50" s="58" t="s">
        <v>1</v>
      </c>
      <c r="I50" s="19"/>
    </row>
    <row r="51" spans="1:9" ht="14.25" x14ac:dyDescent="0.2">
      <c r="B51" s="15" t="s">
        <v>21</v>
      </c>
      <c r="C51" s="20"/>
      <c r="D51" s="20">
        <v>20</v>
      </c>
      <c r="E51" s="20">
        <v>20</v>
      </c>
      <c r="F51" s="20"/>
      <c r="G51" s="20"/>
      <c r="H51" s="20">
        <f>SUM(C51:G51)</f>
        <v>40</v>
      </c>
      <c r="I51" s="21">
        <f>D51*'Prices of profiles'!D4+E51*'Prices of profiles'!D5</f>
        <v>0</v>
      </c>
    </row>
    <row r="52" spans="1:9" ht="15.75" x14ac:dyDescent="0.2">
      <c r="B52" s="49"/>
      <c r="C52" s="27"/>
      <c r="D52" s="27"/>
      <c r="E52" s="27"/>
      <c r="F52" s="27"/>
      <c r="G52" s="27"/>
      <c r="H52" s="27"/>
      <c r="I52" s="33">
        <f>I51+I49</f>
        <v>0</v>
      </c>
    </row>
    <row r="53" spans="1:9" ht="30" customHeight="1" x14ac:dyDescent="0.2">
      <c r="B53" s="9"/>
      <c r="C53" s="27"/>
      <c r="D53" s="27"/>
      <c r="E53" s="27"/>
      <c r="F53" s="27"/>
      <c r="G53" s="27"/>
      <c r="H53" s="27"/>
      <c r="I53" s="32"/>
    </row>
    <row r="54" spans="1:9" ht="27" customHeight="1" x14ac:dyDescent="0.2">
      <c r="A54" s="28"/>
      <c r="B54" s="50" t="s">
        <v>12</v>
      </c>
      <c r="C54" s="20">
        <f>C51+C45+C35+C26+C16</f>
        <v>1400</v>
      </c>
      <c r="D54" s="20">
        <f>D51+D45+D35+D26+D16</f>
        <v>1020</v>
      </c>
      <c r="E54" s="20">
        <f>E51+E45+E35+E26+E16</f>
        <v>260</v>
      </c>
      <c r="F54" s="20">
        <f>F51+F45+F35+F26+F16</f>
        <v>880</v>
      </c>
      <c r="G54" s="20">
        <f>G51+G45+G35+G26+G16</f>
        <v>300</v>
      </c>
      <c r="H54" s="26">
        <f>SUM(C54:G54)</f>
        <v>3860</v>
      </c>
      <c r="I54" s="31"/>
    </row>
    <row r="55" spans="1:9" ht="24.75" customHeight="1" x14ac:dyDescent="0.25">
      <c r="B55" s="51" t="s">
        <v>36</v>
      </c>
      <c r="C55" s="51"/>
      <c r="D55" s="51"/>
      <c r="E55" s="51"/>
      <c r="F55" s="51"/>
      <c r="G55" s="51"/>
      <c r="H55" s="51"/>
      <c r="I55" s="59">
        <f>I52+I45+I35+I26+I16</f>
        <v>0</v>
      </c>
    </row>
    <row r="56" spans="1:9" x14ac:dyDescent="0.2">
      <c r="I56" s="32"/>
    </row>
    <row r="57" spans="1:9" x14ac:dyDescent="0.2">
      <c r="I57" s="32"/>
    </row>
    <row r="58" spans="1:9" x14ac:dyDescent="0.2">
      <c r="B58" s="63"/>
      <c r="C58" s="66"/>
      <c r="D58" s="66"/>
      <c r="E58" s="66"/>
      <c r="F58" s="66"/>
      <c r="G58" s="66"/>
      <c r="H58" s="66"/>
      <c r="I58" s="66"/>
    </row>
    <row r="59" spans="1:9" ht="24.75" customHeight="1" x14ac:dyDescent="0.2">
      <c r="B59" s="63" t="s">
        <v>58</v>
      </c>
      <c r="C59" s="63"/>
      <c r="D59" s="63"/>
      <c r="E59" s="63"/>
      <c r="F59" s="63"/>
      <c r="G59" s="63"/>
      <c r="H59" s="63"/>
      <c r="I59" s="63"/>
    </row>
  </sheetData>
  <mergeCells count="20">
    <mergeCell ref="B59:I59"/>
    <mergeCell ref="B58:I58"/>
    <mergeCell ref="C15:H15"/>
    <mergeCell ref="C20:F20"/>
    <mergeCell ref="C25:H25"/>
    <mergeCell ref="C39:F39"/>
    <mergeCell ref="C44:H44"/>
    <mergeCell ref="C23:F23"/>
    <mergeCell ref="C24:E24"/>
    <mergeCell ref="C32:F32"/>
    <mergeCell ref="C33:E33"/>
    <mergeCell ref="C42:F42"/>
    <mergeCell ref="C43:E43"/>
    <mergeCell ref="B3:I3"/>
    <mergeCell ref="C29:F29"/>
    <mergeCell ref="C34:H34"/>
    <mergeCell ref="C11:F11"/>
    <mergeCell ref="C6:G6"/>
    <mergeCell ref="C12:E12"/>
    <mergeCell ref="C14:H14"/>
  </mergeCells>
  <phoneticPr fontId="2" type="noConversion"/>
  <pageMargins left="7.874015748031496E-2" right="7.874015748031496E-2" top="0.27559055118110237" bottom="0.98425196850393704" header="7.874015748031496E-2" footer="0.27559055118110237"/>
  <pageSetup paperSize="9" scale="91"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Prices of profiles</vt:lpstr>
      <vt:lpstr>Price for meetings</vt:lpstr>
      <vt:lpstr>Financial offer Europass</vt:lpstr>
      <vt:lpstr>'Financial offer Europass'!Print_Area</vt:lpstr>
    </vt:vector>
  </TitlesOfParts>
  <Company>CEDEFOP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Visitor</dc:creator>
  <cp:keywords>Europass C4T 2012</cp:keywords>
  <cp:lastModifiedBy>SIRAKOV, Yancho</cp:lastModifiedBy>
  <cp:lastPrinted>2015-05-08T14:11:23Z</cp:lastPrinted>
  <dcterms:created xsi:type="dcterms:W3CDTF">2008-02-24T16:13:02Z</dcterms:created>
  <dcterms:modified xsi:type="dcterms:W3CDTF">2015-07-17T15:50:23Z</dcterms:modified>
</cp:coreProperties>
</file>